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<sst xmlns="http://schemas.openxmlformats.org/spreadsheetml/2006/main" count="3" uniqueCount="3">
  <si>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RESULTADO</t>
  </si>
  <si>
    <t>TODO SOBRE EL FUTBOL</t>
  </si>
  <si>
    <t>ADIVINA LOS NOMBRES DE LOS ESCUDOS, JUGADORES,TECNICOS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</si>
</sst>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5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58"/>
      <name val="Verdana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 horizontal="left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11</xdr:row>
      <xdr:rowOff>57150</xdr:rowOff>
    </xdr:from>
    <xdr:to>
      <xdr:col>1</xdr:col>
      <xdr:colOff>1076325</xdr:colOff>
      <xdr:row>11</xdr:row>
      <xdr:rowOff>1047750</xdr:rowOff>
    </xdr:to>
    <xdr:pic>
      <xdr:nvPicPr>
        <xdr:cNvPr id="1" name="rg_hi" descr="ANd9GcShaGx-AMM8VgQAjxREY0vs1EuMiXpCTIbxcUI4AAgYdgII84v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11</xdr:row>
      <xdr:rowOff>47625</xdr:rowOff>
    </xdr:from>
    <xdr:to>
      <xdr:col>3</xdr:col>
      <xdr:colOff>1076325</xdr:colOff>
      <xdr:row>11</xdr:row>
      <xdr:rowOff>1038225</xdr:rowOff>
    </xdr:to>
    <xdr:pic>
      <xdr:nvPicPr>
        <xdr:cNvPr id="2" name="rg_hi" descr="ANd9GcShCwLDgiG7JgiYPMI3xJPzPwQQ2xuGGtSirtbz_eGtrKXChA-q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990725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11</xdr:row>
      <xdr:rowOff>95250</xdr:rowOff>
    </xdr:from>
    <xdr:to>
      <xdr:col>5</xdr:col>
      <xdr:colOff>1238250</xdr:colOff>
      <xdr:row>11</xdr:row>
      <xdr:rowOff>1066800</xdr:rowOff>
    </xdr:to>
    <xdr:pic>
      <xdr:nvPicPr>
        <xdr:cNvPr id="3" name="rg_hi" descr="ANd9GcSQnRbGL4U5qV43r1XBnfm4dRWNafSc_FgkoSaUSUapVtST5luC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2038350"/>
          <a:ext cx="1028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11</xdr:row>
      <xdr:rowOff>57150</xdr:rowOff>
    </xdr:from>
    <xdr:to>
      <xdr:col>7</xdr:col>
      <xdr:colOff>1257300</xdr:colOff>
      <xdr:row>11</xdr:row>
      <xdr:rowOff>1019175</xdr:rowOff>
    </xdr:to>
    <xdr:pic>
      <xdr:nvPicPr>
        <xdr:cNvPr id="4" name="rg_hi" descr="ANd9GcQ6EvxjjMQseQo3e7ad4oeiNAK37xhi6TUyw7CryASocEUbjt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200025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11</xdr:row>
      <xdr:rowOff>76200</xdr:rowOff>
    </xdr:from>
    <xdr:to>
      <xdr:col>9</xdr:col>
      <xdr:colOff>1095375</xdr:colOff>
      <xdr:row>11</xdr:row>
      <xdr:rowOff>1019175</xdr:rowOff>
    </xdr:to>
    <xdr:pic>
      <xdr:nvPicPr>
        <xdr:cNvPr id="5" name="rg_hi" descr="ANd9GcQ1q0gz8DEsA4FzrVCrdp7ETsIDuTx2ti3fGQ0J3sp9Murq8PQM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48400" y="201930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95250</xdr:rowOff>
    </xdr:from>
    <xdr:to>
      <xdr:col>1</xdr:col>
      <xdr:colOff>1038225</xdr:colOff>
      <xdr:row>15</xdr:row>
      <xdr:rowOff>1028700</xdr:rowOff>
    </xdr:to>
    <xdr:pic>
      <xdr:nvPicPr>
        <xdr:cNvPr id="6" name="il_fi" descr="atletico-nacional-escud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3686175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15</xdr:row>
      <xdr:rowOff>114300</xdr:rowOff>
    </xdr:from>
    <xdr:to>
      <xdr:col>3</xdr:col>
      <xdr:colOff>1104900</xdr:colOff>
      <xdr:row>15</xdr:row>
      <xdr:rowOff>1057275</xdr:rowOff>
    </xdr:to>
    <xdr:pic>
      <xdr:nvPicPr>
        <xdr:cNvPr id="7" name="rg_hi" descr="ANd9GcQiGAs5B88GrObk1Dui0zy8pqd8tZVS_fKg4MfBg1aYXXUCJ6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9725" y="370522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123825</xdr:rowOff>
    </xdr:from>
    <xdr:to>
      <xdr:col>5</xdr:col>
      <xdr:colOff>1219200</xdr:colOff>
      <xdr:row>15</xdr:row>
      <xdr:rowOff>1000125</xdr:rowOff>
    </xdr:to>
    <xdr:pic>
      <xdr:nvPicPr>
        <xdr:cNvPr id="8" name="rg_hi" descr="ANd9GcRPCuwuBJdI63yp0PoTTvIBv1yr1qOtVvaBmjOWuZtgVomMTim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24200" y="371475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15</xdr:row>
      <xdr:rowOff>142875</xdr:rowOff>
    </xdr:from>
    <xdr:to>
      <xdr:col>7</xdr:col>
      <xdr:colOff>1190625</xdr:colOff>
      <xdr:row>15</xdr:row>
      <xdr:rowOff>1047750</xdr:rowOff>
    </xdr:to>
    <xdr:pic>
      <xdr:nvPicPr>
        <xdr:cNvPr id="9" name="rg_hi" descr="ANd9GcQ_RG86kCUy-x3fwYnBxeKd6z1KiszMIxpC5xqMRgltYUd8QS4h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373380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57150</xdr:rowOff>
    </xdr:from>
    <xdr:to>
      <xdr:col>9</xdr:col>
      <xdr:colOff>1028700</xdr:colOff>
      <xdr:row>15</xdr:row>
      <xdr:rowOff>1066800</xdr:rowOff>
    </xdr:to>
    <xdr:pic>
      <xdr:nvPicPr>
        <xdr:cNvPr id="10" name="il_fi" descr="portugal-oport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76975" y="36480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57150</xdr:rowOff>
    </xdr:from>
    <xdr:to>
      <xdr:col>1</xdr:col>
      <xdr:colOff>1000125</xdr:colOff>
      <xdr:row>19</xdr:row>
      <xdr:rowOff>1009650</xdr:rowOff>
    </xdr:to>
    <xdr:pic>
      <xdr:nvPicPr>
        <xdr:cNvPr id="11" name="rg_hi" descr="ANd9GcR-K9SaTtnMmLo7mGrYsDFu74rpoq5kNfJuRYLVNfQCW5brVQibj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530542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104775</xdr:rowOff>
    </xdr:from>
    <xdr:to>
      <xdr:col>3</xdr:col>
      <xdr:colOff>1047750</xdr:colOff>
      <xdr:row>19</xdr:row>
      <xdr:rowOff>914400</xdr:rowOff>
    </xdr:to>
    <xdr:pic>
      <xdr:nvPicPr>
        <xdr:cNvPr id="12" name="rg_hi" descr="ANd9GcQEmKO-FbglX2WnvGUfWoEQcPZa1OUyIucteHDinNS9yN43z6d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04975" y="53530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19</xdr:row>
      <xdr:rowOff>28575</xdr:rowOff>
    </xdr:from>
    <xdr:to>
      <xdr:col>5</xdr:col>
      <xdr:colOff>1266825</xdr:colOff>
      <xdr:row>19</xdr:row>
      <xdr:rowOff>1057275</xdr:rowOff>
    </xdr:to>
    <xdr:pic>
      <xdr:nvPicPr>
        <xdr:cNvPr id="13" name="rg_hi" descr="ANd9GcRgYfsjSzgEWIKEpSwBD77neOJR88dRelrSvyMJLQZ_zHBES3uU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28975" y="5276850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19</xdr:row>
      <xdr:rowOff>66675</xdr:rowOff>
    </xdr:from>
    <xdr:to>
      <xdr:col>7</xdr:col>
      <xdr:colOff>1276350</xdr:colOff>
      <xdr:row>19</xdr:row>
      <xdr:rowOff>1009650</xdr:rowOff>
    </xdr:to>
    <xdr:pic>
      <xdr:nvPicPr>
        <xdr:cNvPr id="14" name="rg_hi" descr="ANd9GcQ3YTEFTSOVcXjKqkM-LKZdwUzHewNc5hk6_viXTkBtKaTvyOi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43450" y="5314950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19</xdr:row>
      <xdr:rowOff>9525</xdr:rowOff>
    </xdr:from>
    <xdr:to>
      <xdr:col>9</xdr:col>
      <xdr:colOff>1057275</xdr:colOff>
      <xdr:row>19</xdr:row>
      <xdr:rowOff>1104900</xdr:rowOff>
    </xdr:to>
    <xdr:pic>
      <xdr:nvPicPr>
        <xdr:cNvPr id="15" name="rg_hi" descr="ANd9GcTCr16octQlJyFF-WhdFJdE7Y3SPy52glODFt122AMk4k4Dp3277Q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38875" y="5257800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66675</xdr:rowOff>
    </xdr:from>
    <xdr:to>
      <xdr:col>1</xdr:col>
      <xdr:colOff>1076325</xdr:colOff>
      <xdr:row>23</xdr:row>
      <xdr:rowOff>1114425</xdr:rowOff>
    </xdr:to>
    <xdr:pic>
      <xdr:nvPicPr>
        <xdr:cNvPr id="16" name="rg_hi" descr="ANd9GcTCS-f5ULtAncfXhGvlRFxM-l69ZkF5Y3exk5rvrCooow7SqTsfww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7175" y="6962775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23</xdr:row>
      <xdr:rowOff>19050</xdr:rowOff>
    </xdr:from>
    <xdr:to>
      <xdr:col>3</xdr:col>
      <xdr:colOff>1104900</xdr:colOff>
      <xdr:row>23</xdr:row>
      <xdr:rowOff>1085850</xdr:rowOff>
    </xdr:to>
    <xdr:pic>
      <xdr:nvPicPr>
        <xdr:cNvPr id="17" name="rg_hi" descr="ANd9GcSOCo_YB0IdpLlL4JZ4WzOOllmrR7IB418b7I06c4nIkvK_RQVl9Q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09725" y="691515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9525</xdr:rowOff>
    </xdr:from>
    <xdr:to>
      <xdr:col>5</xdr:col>
      <xdr:colOff>1238250</xdr:colOff>
      <xdr:row>23</xdr:row>
      <xdr:rowOff>1085850</xdr:rowOff>
    </xdr:to>
    <xdr:pic>
      <xdr:nvPicPr>
        <xdr:cNvPr id="18" name="rg_hi" descr="ANd9GcR6FZvBjnETi7WcBqg4xiWG5sVQRV0i2SzB4D6sy-dVXR54gKsjT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05150" y="690562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23</xdr:row>
      <xdr:rowOff>19050</xdr:rowOff>
    </xdr:from>
    <xdr:to>
      <xdr:col>7</xdr:col>
      <xdr:colOff>1257300</xdr:colOff>
      <xdr:row>23</xdr:row>
      <xdr:rowOff>1066800</xdr:rowOff>
    </xdr:to>
    <xdr:pic>
      <xdr:nvPicPr>
        <xdr:cNvPr id="19" name="rg_hi" descr="ANd9GcQeBe9dH4LSAWlnTaPaFWTA2A55TWkaLSjNVGzacAaxoISrP4E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691515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23</xdr:row>
      <xdr:rowOff>28575</xdr:rowOff>
    </xdr:from>
    <xdr:to>
      <xdr:col>9</xdr:col>
      <xdr:colOff>1066800</xdr:colOff>
      <xdr:row>23</xdr:row>
      <xdr:rowOff>1123950</xdr:rowOff>
    </xdr:to>
    <xdr:pic>
      <xdr:nvPicPr>
        <xdr:cNvPr id="20" name="rg_hi" descr="ANd9GcRWF1u7O-V-JFf7BTExxyhOCWj66doY60kxCOlwzGdMKYNYaS8z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38875" y="6924675"/>
          <a:ext cx="1009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38100</xdr:rowOff>
    </xdr:from>
    <xdr:to>
      <xdr:col>1</xdr:col>
      <xdr:colOff>1019175</xdr:colOff>
      <xdr:row>27</xdr:row>
      <xdr:rowOff>914400</xdr:rowOff>
    </xdr:to>
    <xdr:pic>
      <xdr:nvPicPr>
        <xdr:cNvPr id="21" name="rg_hi" descr="ANd9GcTMWY4_6gnK-wfquGtVCCpoch0_7G80Zg3_xazJT8tv5tmfLq50Vw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6225" y="860107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27</xdr:row>
      <xdr:rowOff>19050</xdr:rowOff>
    </xdr:from>
    <xdr:to>
      <xdr:col>3</xdr:col>
      <xdr:colOff>1076325</xdr:colOff>
      <xdr:row>27</xdr:row>
      <xdr:rowOff>923925</xdr:rowOff>
    </xdr:to>
    <xdr:pic>
      <xdr:nvPicPr>
        <xdr:cNvPr id="22" name="rg_hi" descr="ANd9GcSb5BI6pbFjrT3OaE9McMCBncw64V2I0Hs8SHKsgOjMBrttJDCl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47825" y="858202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19050</xdr:rowOff>
    </xdr:from>
    <xdr:to>
      <xdr:col>5</xdr:col>
      <xdr:colOff>1285875</xdr:colOff>
      <xdr:row>27</xdr:row>
      <xdr:rowOff>923925</xdr:rowOff>
    </xdr:to>
    <xdr:pic>
      <xdr:nvPicPr>
        <xdr:cNvPr id="23" name="rg_hi" descr="ANd9GcQCLB-MK30caYXMyhzUUL1iYA9dSg-sz8CuVmqD3TXkX3fK31Yq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00375" y="858202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27</xdr:row>
      <xdr:rowOff>38100</xdr:rowOff>
    </xdr:from>
    <xdr:to>
      <xdr:col>7</xdr:col>
      <xdr:colOff>1304925</xdr:colOff>
      <xdr:row>27</xdr:row>
      <xdr:rowOff>933450</xdr:rowOff>
    </xdr:to>
    <xdr:pic>
      <xdr:nvPicPr>
        <xdr:cNvPr id="24" name="rg_hi" descr="ANd9GcQ5unbrs8PaekabOMjULoXAw5GISnnGOtSDovhQOaZ0cZWIDbAcu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0" y="860107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27</xdr:row>
      <xdr:rowOff>28575</xdr:rowOff>
    </xdr:from>
    <xdr:to>
      <xdr:col>9</xdr:col>
      <xdr:colOff>1047750</xdr:colOff>
      <xdr:row>27</xdr:row>
      <xdr:rowOff>914400</xdr:rowOff>
    </xdr:to>
    <xdr:pic>
      <xdr:nvPicPr>
        <xdr:cNvPr id="25" name="rg_hi" descr="ANd9GcTg71n3tc6JqZ26gzGNQ_triJkqu8VrCx3SDNodSapC7C0Fcmqh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238875" y="859155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38100</xdr:rowOff>
    </xdr:from>
    <xdr:to>
      <xdr:col>1</xdr:col>
      <xdr:colOff>1047750</xdr:colOff>
      <xdr:row>31</xdr:row>
      <xdr:rowOff>1085850</xdr:rowOff>
    </xdr:to>
    <xdr:pic>
      <xdr:nvPicPr>
        <xdr:cNvPr id="26" name="rg_hi" descr="ANd9GcQw8YLK0f3WCgOvgHKXQ3aLnZr_GvwZbRy3QdQiaPMwf0TSMY3J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" y="1007745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31</xdr:row>
      <xdr:rowOff>57150</xdr:rowOff>
    </xdr:from>
    <xdr:to>
      <xdr:col>3</xdr:col>
      <xdr:colOff>1085850</xdr:colOff>
      <xdr:row>31</xdr:row>
      <xdr:rowOff>1114425</xdr:rowOff>
    </xdr:to>
    <xdr:pic>
      <xdr:nvPicPr>
        <xdr:cNvPr id="27" name="rg_hi" descr="ANd9GcSNu4J5f3ZIOTB_uxEqMFekbx_LjVoTz3du7AXs-xIFRE_YavRUDQ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09725" y="10096500"/>
          <a:ext cx="1038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31</xdr:row>
      <xdr:rowOff>0</xdr:rowOff>
    </xdr:from>
    <xdr:ext cx="2733675" cy="1666875"/>
    <xdr:sp>
      <xdr:nvSpPr>
        <xdr:cNvPr id="28" name="rg_hi" descr="Z"/>
        <xdr:cNvSpPr>
          <a:spLocks noChangeAspect="1"/>
        </xdr:cNvSpPr>
      </xdr:nvSpPr>
      <xdr:spPr>
        <a:xfrm>
          <a:off x="2952750" y="10039350"/>
          <a:ext cx="2733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2733675" cy="1666875"/>
    <xdr:sp>
      <xdr:nvSpPr>
        <xdr:cNvPr id="29" name="rg_hi" descr="Z"/>
        <xdr:cNvSpPr>
          <a:spLocks noChangeAspect="1"/>
        </xdr:cNvSpPr>
      </xdr:nvSpPr>
      <xdr:spPr>
        <a:xfrm>
          <a:off x="2952750" y="10039350"/>
          <a:ext cx="2733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2733675" cy="1666875"/>
    <xdr:sp>
      <xdr:nvSpPr>
        <xdr:cNvPr id="30" name="rg_hi" descr="Z"/>
        <xdr:cNvSpPr>
          <a:spLocks noChangeAspect="1"/>
        </xdr:cNvSpPr>
      </xdr:nvSpPr>
      <xdr:spPr>
        <a:xfrm>
          <a:off x="2952750" y="10039350"/>
          <a:ext cx="2733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38100</xdr:colOff>
      <xdr:row>31</xdr:row>
      <xdr:rowOff>47625</xdr:rowOff>
    </xdr:from>
    <xdr:to>
      <xdr:col>5</xdr:col>
      <xdr:colOff>1276350</xdr:colOff>
      <xdr:row>31</xdr:row>
      <xdr:rowOff>1095375</xdr:rowOff>
    </xdr:to>
    <xdr:pic>
      <xdr:nvPicPr>
        <xdr:cNvPr id="31" name="rg_hi" descr="ANd9GcQPyE-ANo08w_yRrAtUWiKafxZWxOyCeDUHx2Ev8sr2RlCG82kW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90850" y="10086975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31</xdr:row>
      <xdr:rowOff>38100</xdr:rowOff>
    </xdr:from>
    <xdr:to>
      <xdr:col>7</xdr:col>
      <xdr:colOff>1304925</xdr:colOff>
      <xdr:row>31</xdr:row>
      <xdr:rowOff>1076325</xdr:rowOff>
    </xdr:to>
    <xdr:pic>
      <xdr:nvPicPr>
        <xdr:cNvPr id="32" name="rg_hi" descr="ANd9GcQX-v_BfVS025Cj-yufNGJKq42p_4-AiBUbXcwn4Ot7ZT53jLfc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91050" y="10077450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31</xdr:row>
      <xdr:rowOff>85725</xdr:rowOff>
    </xdr:from>
    <xdr:to>
      <xdr:col>9</xdr:col>
      <xdr:colOff>1038225</xdr:colOff>
      <xdr:row>31</xdr:row>
      <xdr:rowOff>1066800</xdr:rowOff>
    </xdr:to>
    <xdr:pic>
      <xdr:nvPicPr>
        <xdr:cNvPr id="33" name="rg_hi" descr="ANd9GcTAyqF4uNb9uyXNLDfpyrOyKzJODVdxhIxLwmHgNqTpxbcpCi9AcQ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19825" y="101250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47625</xdr:rowOff>
    </xdr:from>
    <xdr:to>
      <xdr:col>1</xdr:col>
      <xdr:colOff>1076325</xdr:colOff>
      <xdr:row>35</xdr:row>
      <xdr:rowOff>1076325</xdr:rowOff>
    </xdr:to>
    <xdr:pic>
      <xdr:nvPicPr>
        <xdr:cNvPr id="34" name="rg_hi" descr="ANd9GcTXOae3FceJt8CqKUlnYCupgPrpLH0DyseKC0Hx33WfAbf4hYe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17348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38100</xdr:rowOff>
    </xdr:from>
    <xdr:to>
      <xdr:col>3</xdr:col>
      <xdr:colOff>1095375</xdr:colOff>
      <xdr:row>35</xdr:row>
      <xdr:rowOff>1066800</xdr:rowOff>
    </xdr:to>
    <xdr:pic>
      <xdr:nvPicPr>
        <xdr:cNvPr id="35" name="rg_hi" descr="ANd9GcSZccqtHCVlKi1uHe5Rbb1T9YAgfSLnnKDMewMqIaJTleuSvz0xa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600200" y="1172527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35</xdr:row>
      <xdr:rowOff>47625</xdr:rowOff>
    </xdr:from>
    <xdr:to>
      <xdr:col>5</xdr:col>
      <xdr:colOff>1304925</xdr:colOff>
      <xdr:row>35</xdr:row>
      <xdr:rowOff>1076325</xdr:rowOff>
    </xdr:to>
    <xdr:pic>
      <xdr:nvPicPr>
        <xdr:cNvPr id="36" name="rg_hi" descr="ANd9GcSyei3BhJ-4_iYTAKB_4c5YQFw5RfdNiYv5Y0CvVGC0nUfnt8W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09900" y="11734800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35</xdr:row>
      <xdr:rowOff>28575</xdr:rowOff>
    </xdr:from>
    <xdr:to>
      <xdr:col>7</xdr:col>
      <xdr:colOff>1333500</xdr:colOff>
      <xdr:row>35</xdr:row>
      <xdr:rowOff>1085850</xdr:rowOff>
    </xdr:to>
    <xdr:pic>
      <xdr:nvPicPr>
        <xdr:cNvPr id="37" name="rg_hi" descr="ANd9GcTCp2MV2hkAzW5_vQjH7hHcqf9b3FpYv1FmngHo07hiF1p9R8-D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591050" y="11715750"/>
          <a:ext cx="1276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35</xdr:row>
      <xdr:rowOff>57150</xdr:rowOff>
    </xdr:from>
    <xdr:to>
      <xdr:col>9</xdr:col>
      <xdr:colOff>1057275</xdr:colOff>
      <xdr:row>35</xdr:row>
      <xdr:rowOff>1066800</xdr:rowOff>
    </xdr:to>
    <xdr:pic>
      <xdr:nvPicPr>
        <xdr:cNvPr id="38" name="rg_hi" descr="ANd9GcQW5ZFGA7EZ3gj963iBUbMONlwhfY-g8wxciEu8QADN4ffcN7qR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210300" y="1174432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28575</xdr:rowOff>
    </xdr:from>
    <xdr:to>
      <xdr:col>1</xdr:col>
      <xdr:colOff>1066800</xdr:colOff>
      <xdr:row>39</xdr:row>
      <xdr:rowOff>914400</xdr:rowOff>
    </xdr:to>
    <xdr:pic>
      <xdr:nvPicPr>
        <xdr:cNvPr id="39" name="rg_hi" descr="ANd9GcT-KmK2V2Jq6YGfcAnMuR2SnZfPxNs111-sJCrxQ-FTHNQgt8rU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7175" y="13344525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39</xdr:row>
      <xdr:rowOff>0</xdr:rowOff>
    </xdr:from>
    <xdr:to>
      <xdr:col>5</xdr:col>
      <xdr:colOff>1285875</xdr:colOff>
      <xdr:row>40</xdr:row>
      <xdr:rowOff>0</xdr:rowOff>
    </xdr:to>
    <xdr:pic>
      <xdr:nvPicPr>
        <xdr:cNvPr id="40" name="rg_hi" descr="ANd9GcQ-vjgVksxHAoudwJu1GAvLIM_1ie_OG7zgAtb6yVAFDIpDy8aLMw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71800" y="1331595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39</xdr:row>
      <xdr:rowOff>28575</xdr:rowOff>
    </xdr:from>
    <xdr:to>
      <xdr:col>3</xdr:col>
      <xdr:colOff>1104900</xdr:colOff>
      <xdr:row>39</xdr:row>
      <xdr:rowOff>933450</xdr:rowOff>
    </xdr:to>
    <xdr:pic>
      <xdr:nvPicPr>
        <xdr:cNvPr id="41" name="rg_hi" descr="ANd9GcRF4ldTWAPMXkhnhdKoejg68ByrYuMi1VaUMnVC7cSLKYsuD_nE-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581150" y="1334452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39</xdr:row>
      <xdr:rowOff>0</xdr:rowOff>
    </xdr:from>
    <xdr:ext cx="2705100" cy="1685925"/>
    <xdr:sp>
      <xdr:nvSpPr>
        <xdr:cNvPr id="42" name="rg_hi" descr="Z"/>
        <xdr:cNvSpPr>
          <a:spLocks noChangeAspect="1"/>
        </xdr:cNvSpPr>
      </xdr:nvSpPr>
      <xdr:spPr>
        <a:xfrm>
          <a:off x="4533900" y="13315950"/>
          <a:ext cx="27051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2857500" cy="1600200"/>
    <xdr:sp>
      <xdr:nvSpPr>
        <xdr:cNvPr id="43" name="rg_hi" descr="9k="/>
        <xdr:cNvSpPr>
          <a:spLocks noChangeAspect="1"/>
        </xdr:cNvSpPr>
      </xdr:nvSpPr>
      <xdr:spPr>
        <a:xfrm>
          <a:off x="4533900" y="13315950"/>
          <a:ext cx="28575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2857500" cy="1600200"/>
    <xdr:sp>
      <xdr:nvSpPr>
        <xdr:cNvPr id="44" name="rg_hi" descr="9k="/>
        <xdr:cNvSpPr>
          <a:spLocks noChangeAspect="1"/>
        </xdr:cNvSpPr>
      </xdr:nvSpPr>
      <xdr:spPr>
        <a:xfrm>
          <a:off x="4533900" y="13315950"/>
          <a:ext cx="28575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47625</xdr:colOff>
      <xdr:row>39</xdr:row>
      <xdr:rowOff>47625</xdr:rowOff>
    </xdr:from>
    <xdr:to>
      <xdr:col>7</xdr:col>
      <xdr:colOff>1352550</xdr:colOff>
      <xdr:row>39</xdr:row>
      <xdr:rowOff>914400</xdr:rowOff>
    </xdr:to>
    <xdr:pic>
      <xdr:nvPicPr>
        <xdr:cNvPr id="45" name="il_fi" descr="macnelly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81525" y="13363575"/>
          <a:ext cx="1304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39</xdr:row>
      <xdr:rowOff>57150</xdr:rowOff>
    </xdr:from>
    <xdr:to>
      <xdr:col>9</xdr:col>
      <xdr:colOff>1057275</xdr:colOff>
      <xdr:row>39</xdr:row>
      <xdr:rowOff>942975</xdr:rowOff>
    </xdr:to>
    <xdr:pic>
      <xdr:nvPicPr>
        <xdr:cNvPr id="46" name="rg_hi" descr="ANd9GcQSHymypTJXpEcklz7hU6i0-26Coo8G1pjtv6M5TnMJr5Q8hT8u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219825" y="1337310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19050</xdr:rowOff>
    </xdr:from>
    <xdr:to>
      <xdr:col>1</xdr:col>
      <xdr:colOff>1066800</xdr:colOff>
      <xdr:row>43</xdr:row>
      <xdr:rowOff>942975</xdr:rowOff>
    </xdr:to>
    <xdr:pic>
      <xdr:nvPicPr>
        <xdr:cNvPr id="47" name="rg_hi" descr="ANd9GcT7R0GJAye6Ui0ytPw4RItLK4bPdz2D_wZ7fpDzPUqZKp0DanpVZA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57175" y="14811375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43</xdr:row>
      <xdr:rowOff>38100</xdr:rowOff>
    </xdr:from>
    <xdr:to>
      <xdr:col>3</xdr:col>
      <xdr:colOff>1085850</xdr:colOff>
      <xdr:row>43</xdr:row>
      <xdr:rowOff>923925</xdr:rowOff>
    </xdr:to>
    <xdr:pic>
      <xdr:nvPicPr>
        <xdr:cNvPr id="48" name="rg_hi" descr="ANd9GcR3XshDi200Gbq_X06ylLCH_Q1Hz_rqvFGo_gcPhn571l7eXnGA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90675" y="148304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43</xdr:row>
      <xdr:rowOff>28575</xdr:rowOff>
    </xdr:from>
    <xdr:to>
      <xdr:col>5</xdr:col>
      <xdr:colOff>1257300</xdr:colOff>
      <xdr:row>43</xdr:row>
      <xdr:rowOff>933450</xdr:rowOff>
    </xdr:to>
    <xdr:pic>
      <xdr:nvPicPr>
        <xdr:cNvPr id="49" name="rg_hi" descr="ANd9GcRHQYfXbXg7cdrA2lTCKPN64JFFggYsnXiNehB6yShR7t04zDkMBw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71800" y="1482090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43</xdr:row>
      <xdr:rowOff>19050</xdr:rowOff>
    </xdr:from>
    <xdr:to>
      <xdr:col>7</xdr:col>
      <xdr:colOff>1304925</xdr:colOff>
      <xdr:row>43</xdr:row>
      <xdr:rowOff>952500</xdr:rowOff>
    </xdr:to>
    <xdr:pic>
      <xdr:nvPicPr>
        <xdr:cNvPr id="50" name="rg_hi" descr="ANd9GcTgyXxTU49JqOfFHZAIbb0T-9KqB8iwSINomyLnloJIWA5VI1Hq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62475" y="14811375"/>
          <a:ext cx="1276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43</xdr:row>
      <xdr:rowOff>28575</xdr:rowOff>
    </xdr:from>
    <xdr:to>
      <xdr:col>9</xdr:col>
      <xdr:colOff>1066800</xdr:colOff>
      <xdr:row>43</xdr:row>
      <xdr:rowOff>933450</xdr:rowOff>
    </xdr:to>
    <xdr:pic>
      <xdr:nvPicPr>
        <xdr:cNvPr id="51" name="rg_hi" descr="ANd9GcTmUkThn68rVNCUtXBVXqsK9v6dIZ4GKlXq0xp2KwPOz9DK6Eul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219825" y="1482090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</xdr:row>
      <xdr:rowOff>47625</xdr:rowOff>
    </xdr:from>
    <xdr:to>
      <xdr:col>1</xdr:col>
      <xdr:colOff>1076325</xdr:colOff>
      <xdr:row>47</xdr:row>
      <xdr:rowOff>923925</xdr:rowOff>
    </xdr:to>
    <xdr:pic>
      <xdr:nvPicPr>
        <xdr:cNvPr id="52" name="rg_hi" descr="ANd9GcQxVMdGdCYIN6J49xe-XVdkYkSFL8Uqrb09I_QxZocz7vptNFhP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57175" y="1632585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47</xdr:row>
      <xdr:rowOff>47625</xdr:rowOff>
    </xdr:from>
    <xdr:to>
      <xdr:col>3</xdr:col>
      <xdr:colOff>1076325</xdr:colOff>
      <xdr:row>47</xdr:row>
      <xdr:rowOff>962025</xdr:rowOff>
    </xdr:to>
    <xdr:pic>
      <xdr:nvPicPr>
        <xdr:cNvPr id="53" name="rg_hi" descr="ANd9GcTyc-tm5CmRrAzfrm9cF2MGNwl17TBWB3okffaFy9IvCOf7TFXw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600200" y="16325850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47</xdr:row>
      <xdr:rowOff>19050</xdr:rowOff>
    </xdr:from>
    <xdr:to>
      <xdr:col>5</xdr:col>
      <xdr:colOff>1266825</xdr:colOff>
      <xdr:row>47</xdr:row>
      <xdr:rowOff>942975</xdr:rowOff>
    </xdr:to>
    <xdr:pic>
      <xdr:nvPicPr>
        <xdr:cNvPr id="54" name="rg_hi" descr="ANd9GcS03LoOlK1_D_K6j1XPZW-FKO8LFN3jEeB6Cm2udWU_vWRyqNl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009900" y="16297275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47</xdr:row>
      <xdr:rowOff>28575</xdr:rowOff>
    </xdr:from>
    <xdr:to>
      <xdr:col>7</xdr:col>
      <xdr:colOff>1304925</xdr:colOff>
      <xdr:row>47</xdr:row>
      <xdr:rowOff>923925</xdr:rowOff>
    </xdr:to>
    <xdr:pic>
      <xdr:nvPicPr>
        <xdr:cNvPr id="55" name="rg_hi" descr="ANd9GcTpdeLjzvQglayErp146pcBrMwP9D8ol73fPtlfU1TTHFXHguMs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562475" y="16306800"/>
          <a:ext cx="1276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47</xdr:row>
      <xdr:rowOff>38100</xdr:rowOff>
    </xdr:from>
    <xdr:to>
      <xdr:col>9</xdr:col>
      <xdr:colOff>1047750</xdr:colOff>
      <xdr:row>47</xdr:row>
      <xdr:rowOff>933450</xdr:rowOff>
    </xdr:to>
    <xdr:pic>
      <xdr:nvPicPr>
        <xdr:cNvPr id="56" name="rg_hi" descr="ANd9GcSzwe5nDp9M_kDR3OiXMTWUqegoJPU_spcdtI3pE5oRCLvfFg3U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229350" y="16316325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9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3.28125" style="0" customWidth="1"/>
    <col min="2" max="2" width="16.7109375" style="0" customWidth="1"/>
    <col min="3" max="3" width="3.421875" style="0" customWidth="1"/>
    <col min="4" max="4" width="16.8515625" style="0" customWidth="1"/>
    <col min="5" max="5" width="4.00390625" style="0" customWidth="1"/>
    <col min="6" max="6" width="20.57421875" style="0" customWidth="1"/>
    <col min="7" max="7" width="3.140625" style="0" customWidth="1"/>
    <col min="8" max="8" width="21.140625" style="0" customWidth="1"/>
    <col min="9" max="9" width="3.57421875" style="0" customWidth="1"/>
    <col min="10" max="10" width="16.57421875" style="0" customWidth="1"/>
    <col min="11" max="11" width="3.57421875" style="0" customWidth="1"/>
    <col min="12" max="12" width="16.421875" style="0" customWidth="1"/>
    <col min="13" max="13" width="3.28125" style="0" customWidth="1"/>
  </cols>
  <sheetData>
    <row r="1" spans="2:14" s="1" customFormat="1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s="1" customFormat="1" ht="18">
      <c r="B2" s="2"/>
      <c r="C2" s="12" t="s">
        <v>1</v>
      </c>
      <c r="D2" s="11"/>
      <c r="E2" s="11"/>
      <c r="F2" s="11"/>
      <c r="G2" s="2"/>
      <c r="H2" s="2"/>
      <c r="I2" s="2"/>
      <c r="J2" s="2"/>
      <c r="K2" s="2"/>
      <c r="L2" s="2"/>
      <c r="M2" s="2"/>
      <c r="N2" s="2"/>
    </row>
    <row r="3" spans="2:14" s="1" customFormat="1" ht="12.75"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0</v>
      </c>
      <c r="M3" s="2"/>
      <c r="N3" s="2"/>
    </row>
    <row r="4" spans="2:14" s="1" customFormat="1" ht="18">
      <c r="B4" s="2"/>
      <c r="C4" s="12" t="s">
        <v>2</v>
      </c>
      <c r="D4" s="12"/>
      <c r="E4" s="12"/>
      <c r="F4" s="12"/>
      <c r="G4" s="12"/>
      <c r="H4" s="12"/>
      <c r="I4" s="12"/>
      <c r="J4" s="12"/>
      <c r="K4" s="2"/>
      <c r="L4" s="10">
        <f>COUNTIF(B11:J50,"BIEN")</f>
        <v>0</v>
      </c>
      <c r="M4" s="2"/>
      <c r="N4" s="2"/>
    </row>
    <row r="5" spans="2:14" s="1" customFormat="1" ht="15"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</row>
    <row r="6" spans="2:14" s="1" customFormat="1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s="1" customFormat="1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1" customFormat="1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s="1" customFormat="1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s="1" customFormat="1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s="1" customFormat="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s="1" customFormat="1" ht="89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s="1" customFormat="1" ht="12.75">
      <c r="B13" s="4"/>
      <c r="C13" s="5"/>
      <c r="D13" s="4"/>
      <c r="E13" s="5"/>
      <c r="F13" s="4"/>
      <c r="G13" s="5"/>
      <c r="H13" s="4"/>
      <c r="I13" s="5"/>
      <c r="J13" s="4"/>
      <c r="K13" s="2"/>
      <c r="L13" s="2"/>
      <c r="M13" s="2"/>
      <c r="N13" s="2"/>
    </row>
    <row r="14" spans="2:14" s="1" customFormat="1" ht="15">
      <c r="B14" s="6" t="str">
        <f>IF(B13="REAL MADRID","BIEN","UUPS")</f>
        <v>UUPS</v>
      </c>
      <c r="C14" s="2"/>
      <c r="D14" s="7" t="str">
        <f>IF(D13="CHELSEA F.C","BIEN","UUPS")</f>
        <v>UUPS</v>
      </c>
      <c r="E14" s="2"/>
      <c r="F14" s="7" t="str">
        <f>IF(F13="BARCELONA F.C","BIEN","UUPS")</f>
        <v>UUPS</v>
      </c>
      <c r="G14" s="2"/>
      <c r="H14" s="7" t="str">
        <f>IF(H13="SEVILLA F.C","BIEN","UUPS")</f>
        <v>UUPS</v>
      </c>
      <c r="I14" s="2"/>
      <c r="J14" s="7" t="str">
        <f>IF(J13="SAN LORENZO","BIEN","UUPS")</f>
        <v>UUPS</v>
      </c>
      <c r="K14" s="2"/>
      <c r="L14" s="2"/>
      <c r="M14" s="2"/>
      <c r="N14" s="2"/>
    </row>
    <row r="15" spans="2:14" s="1" customFormat="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1" customFormat="1" ht="9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s="1" customFormat="1" ht="12.75">
      <c r="B17" s="4"/>
      <c r="C17" s="5"/>
      <c r="D17" s="4"/>
      <c r="E17" s="5"/>
      <c r="F17" s="4"/>
      <c r="G17" s="5"/>
      <c r="H17" s="4"/>
      <c r="I17" s="5"/>
      <c r="J17" s="4"/>
      <c r="K17" s="2"/>
      <c r="L17" s="2"/>
      <c r="M17" s="2"/>
      <c r="N17" s="2"/>
    </row>
    <row r="18" spans="2:14" s="1" customFormat="1" ht="15">
      <c r="B18" s="7" t="str">
        <f>IF(B17="ATL. NACIONAL","BIEN","UUPS")</f>
        <v>UUPS</v>
      </c>
      <c r="C18" s="2"/>
      <c r="D18" s="7" t="str">
        <f>IF(D17="ATL. MADRID","BIEN","UUPS")</f>
        <v>UUPS</v>
      </c>
      <c r="E18" s="2"/>
      <c r="F18" s="7" t="str">
        <f>IF(F17="A.C FIORENTINA","BIEN","UUPS")</f>
        <v>UUPS</v>
      </c>
      <c r="G18" s="2"/>
      <c r="H18" s="7" t="str">
        <f>IF(H17="PORTUGAL","BIEN","UUPS")</f>
        <v>UUPS</v>
      </c>
      <c r="I18" s="2"/>
      <c r="J18" s="7" t="str">
        <f>IF(J17="PORTO F.C","BIEN","UUPS")</f>
        <v>UUPS</v>
      </c>
      <c r="K18" s="2"/>
      <c r="L18" s="2"/>
      <c r="M18" s="2"/>
      <c r="N18" s="2"/>
    </row>
    <row r="19" spans="2:14" s="1" customFormat="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s="1" customFormat="1" ht="89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s="1" customFormat="1" ht="12.75">
      <c r="B21" s="4"/>
      <c r="C21" s="5"/>
      <c r="D21" s="4"/>
      <c r="E21" s="5"/>
      <c r="F21" s="4"/>
      <c r="G21" s="5"/>
      <c r="H21" s="4"/>
      <c r="I21" s="5"/>
      <c r="J21" s="4"/>
      <c r="K21" s="2"/>
      <c r="L21" s="2"/>
      <c r="M21" s="2"/>
      <c r="N21" s="2"/>
    </row>
    <row r="22" spans="2:14" s="1" customFormat="1" ht="15" customHeight="1">
      <c r="B22" s="7" t="str">
        <f>IF(B21="NAPOLI","BIEN","UUPS")</f>
        <v>UUPS</v>
      </c>
      <c r="C22" s="2"/>
      <c r="D22" s="7" t="str">
        <f>IF(D21="PESCARA","BIEN","UUPS")</f>
        <v>UUPS</v>
      </c>
      <c r="E22" s="2"/>
      <c r="F22" s="7" t="str">
        <f>IF(F21="ATL. CORUÑA","BIEN","UUPS")</f>
        <v>UUPS</v>
      </c>
      <c r="G22" s="2"/>
      <c r="H22" s="7" t="str">
        <f>IF(H21="BRAZIL F.C","BIEN","UUPS")</f>
        <v>UUPS</v>
      </c>
      <c r="I22" s="2"/>
      <c r="J22" s="7" t="str">
        <f>IF(J21="A.C MILAN","BIEN","UUPS")</f>
        <v>UUPS</v>
      </c>
      <c r="K22" s="2"/>
      <c r="L22" s="2"/>
      <c r="M22" s="2"/>
      <c r="N22" s="2"/>
    </row>
    <row r="23" spans="2:14" s="1" customFormat="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s="1" customFormat="1" ht="90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s="1" customFormat="1" ht="12.75">
      <c r="B25" s="4"/>
      <c r="C25" s="5"/>
      <c r="D25" s="4"/>
      <c r="E25" s="5"/>
      <c r="F25" s="4"/>
      <c r="G25" s="5"/>
      <c r="H25" s="4"/>
      <c r="I25" s="5"/>
      <c r="J25" s="4"/>
      <c r="K25" s="2"/>
      <c r="L25" s="2"/>
      <c r="M25" s="2"/>
      <c r="N25" s="2"/>
    </row>
    <row r="26" spans="2:14" s="1" customFormat="1" ht="15">
      <c r="B26" s="7" t="str">
        <f>IF(B25="INTER DE MILAN","BIEN","UUPS")</f>
        <v>UUPS</v>
      </c>
      <c r="C26" s="2"/>
      <c r="D26" s="7" t="str">
        <f>IF(D25="BOCA JUNIORS","BIEN","UUPS")</f>
        <v>UUPS</v>
      </c>
      <c r="E26" s="2"/>
      <c r="F26" s="7" t="str">
        <f>IF(F25="EMELEC","BIEN","UUPS")</f>
        <v>UUPS</v>
      </c>
      <c r="G26" s="2"/>
      <c r="H26" s="7" t="str">
        <f>IF(H25="PEÑAROL","BIEN","UUPS")</f>
        <v>UUPS</v>
      </c>
      <c r="I26" s="2"/>
      <c r="J26" s="7" t="str">
        <f>IF(J25="SANTOS F.C","BIEN","UUPS")</f>
        <v>UUPS</v>
      </c>
      <c r="K26" s="2"/>
      <c r="L26" s="2"/>
      <c r="M26" s="2"/>
      <c r="N26" s="2"/>
    </row>
    <row r="27" spans="2:14" s="1" customFormat="1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s="1" customFormat="1" ht="75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s="1" customFormat="1" ht="12.75">
      <c r="B29" s="4"/>
      <c r="C29" s="5"/>
      <c r="D29" s="4"/>
      <c r="E29" s="5"/>
      <c r="F29" s="4"/>
      <c r="G29" s="5"/>
      <c r="H29" s="4"/>
      <c r="I29" s="5"/>
      <c r="J29" s="4"/>
      <c r="K29" s="2"/>
      <c r="L29" s="2"/>
      <c r="M29" s="2"/>
      <c r="N29" s="2"/>
    </row>
    <row r="30" spans="2:14" s="1" customFormat="1" ht="15">
      <c r="B30" s="7" t="str">
        <f>IF(B29="RONALDINHO","BIEN","UUPS")</f>
        <v>UUPS</v>
      </c>
      <c r="C30" s="2"/>
      <c r="D30" s="7" t="str">
        <f>IF(D29="LEO MESSi","BIEN","UUPS")</f>
        <v>UUPS</v>
      </c>
      <c r="E30" s="2"/>
      <c r="F30" s="7" t="str">
        <f>IF(F29="CRISTIANO RONALDO","BIEN","UUPS")</f>
        <v>UUPS</v>
      </c>
      <c r="G30" s="2"/>
      <c r="H30" s="7" t="str">
        <f>IF(H29="NEYMAR","BIEN","UUPS")</f>
        <v>UUPS</v>
      </c>
      <c r="I30" s="2"/>
      <c r="J30" s="7" t="str">
        <f>IF(J29="WAYNE ROONEY","BIEN","UUPS")</f>
        <v>UUPS</v>
      </c>
      <c r="K30" s="2"/>
      <c r="L30" s="2"/>
      <c r="M30" s="2"/>
      <c r="N30" s="2"/>
    </row>
    <row r="31" spans="2:14" s="1" customFormat="1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s="1" customFormat="1" ht="89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s="1" customFormat="1" ht="12.75">
      <c r="B33" s="4"/>
      <c r="C33" s="5"/>
      <c r="D33" s="4"/>
      <c r="E33" s="5"/>
      <c r="F33" s="4"/>
      <c r="G33" s="5"/>
      <c r="H33" s="4"/>
      <c r="I33" s="5"/>
      <c r="J33" s="4"/>
      <c r="K33" s="2"/>
      <c r="L33" s="2"/>
      <c r="M33" s="2"/>
      <c r="N33" s="2"/>
    </row>
    <row r="34" spans="2:14" s="1" customFormat="1" ht="15">
      <c r="B34" s="7" t="str">
        <f>IF(B33="DIEGO FORLAN","BIEN","UUPS")</f>
        <v>UUPS</v>
      </c>
      <c r="C34" s="2"/>
      <c r="D34" s="7" t="str">
        <f>IF(D33="GIO MORENO","BIEN","UUPS")</f>
        <v>UUPS</v>
      </c>
      <c r="E34" s="2"/>
      <c r="F34" s="7" t="str">
        <f>IF(F33="DIDIER DROGBA","BIEN","UUPS")</f>
        <v>UUPS</v>
      </c>
      <c r="G34" s="2"/>
      <c r="H34" s="7" t="str">
        <f>IF(H33="CARLES PUYOL","BIEN","UUPS")</f>
        <v>UUPS</v>
      </c>
      <c r="I34" s="2"/>
      <c r="J34" s="7" t="str">
        <f>IF(J33="BENZEMA","BIEN","UUPS")</f>
        <v>UUPS</v>
      </c>
      <c r="K34" s="2"/>
      <c r="L34" s="2"/>
      <c r="M34" s="2"/>
      <c r="N34" s="2"/>
    </row>
    <row r="35" spans="2:14" s="1" customFormat="1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" customFormat="1" ht="87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" customFormat="1" ht="12.75">
      <c r="B37" s="4"/>
      <c r="C37" s="5"/>
      <c r="D37" s="4"/>
      <c r="E37" s="5"/>
      <c r="F37" s="4"/>
      <c r="G37" s="5"/>
      <c r="H37" s="4"/>
      <c r="I37" s="5"/>
      <c r="J37" s="4"/>
      <c r="K37" s="2"/>
      <c r="L37" s="2"/>
      <c r="M37" s="2"/>
      <c r="N37" s="2"/>
    </row>
    <row r="38" spans="2:14" s="1" customFormat="1" ht="15">
      <c r="B38" s="7" t="str">
        <f>IF(B37="ADEBAYOR","BIEN","UUPS")</f>
        <v>UUPS</v>
      </c>
      <c r="C38" s="7"/>
      <c r="D38" s="7" t="str">
        <f>IF(D37="IBRAHIMOVIC","BIEN","UUPS")</f>
        <v>UUPS</v>
      </c>
      <c r="E38" s="7"/>
      <c r="F38" s="7" t="str">
        <f>IF(F37="ROBINHO","BIEN","UUPS")</f>
        <v>UUPS</v>
      </c>
      <c r="G38" s="7"/>
      <c r="H38" s="7" t="str">
        <f>IF(H37="BALOTELLI","BIEN","UUPS")</f>
        <v>UUPS</v>
      </c>
      <c r="I38" s="7"/>
      <c r="J38" s="7" t="str">
        <f>IF(J37="KAKA","BIEN","UUPS")</f>
        <v>UUPS</v>
      </c>
      <c r="K38" s="2"/>
      <c r="L38" s="2"/>
      <c r="M38" s="2"/>
      <c r="N38" s="2"/>
    </row>
    <row r="39" spans="2:14" s="1" customFormat="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" customFormat="1" ht="75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" customFormat="1" ht="12.75">
      <c r="B41" s="4"/>
      <c r="C41" s="4"/>
      <c r="D41" s="4"/>
      <c r="E41" s="4"/>
      <c r="F41" s="4"/>
      <c r="G41" s="4"/>
      <c r="H41" s="4"/>
      <c r="I41" s="4"/>
      <c r="J41" s="4"/>
      <c r="K41" s="2"/>
      <c r="L41" s="2"/>
      <c r="M41" s="2"/>
      <c r="N41" s="2"/>
    </row>
    <row r="42" spans="2:14" s="1" customFormat="1" ht="15">
      <c r="B42" s="7" t="str">
        <f>IF(B41="FALCAO GARCIA","BIEN","UUPS")</f>
        <v>UUPS</v>
      </c>
      <c r="C42" s="7"/>
      <c r="D42" s="7" t="str">
        <f>IF(D41="ALDO LEAO","BIEN","UUPS")</f>
        <v>UUPS</v>
      </c>
      <c r="E42" s="7"/>
      <c r="F42" s="7" t="str">
        <f>IF(F41="TEOFILO","BIEN","UUPS")</f>
        <v>UUPS</v>
      </c>
      <c r="G42" s="7"/>
      <c r="H42" s="7" t="str">
        <f>IF(H41="MACNELLY","BIEN","UUPS")</f>
        <v>UUPS</v>
      </c>
      <c r="I42" s="7"/>
      <c r="J42" s="7" t="str">
        <f>IF(J41="ZUÑIGA","BIEN","UUPS")</f>
        <v>UUPS</v>
      </c>
      <c r="K42" s="2"/>
      <c r="L42" s="2"/>
      <c r="M42" s="2"/>
      <c r="N42" s="2"/>
    </row>
    <row r="43" spans="2:14" s="1" customFormat="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" customFormat="1" ht="76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" customFormat="1" ht="12.75">
      <c r="B45" s="4"/>
      <c r="C45" s="4"/>
      <c r="D45" s="4"/>
      <c r="E45" s="4"/>
      <c r="F45" s="4"/>
      <c r="G45" s="4"/>
      <c r="H45" s="4"/>
      <c r="I45" s="4"/>
      <c r="J45" s="4"/>
      <c r="K45" s="8"/>
      <c r="L45" s="2"/>
      <c r="M45" s="2"/>
      <c r="N45" s="2"/>
    </row>
    <row r="46" spans="2:14" s="1" customFormat="1" ht="15">
      <c r="B46" s="7" t="str">
        <f>IF(B45="TITO VILANOVA","BIEN","UUPS")</f>
        <v>UUPS</v>
      </c>
      <c r="C46" s="7"/>
      <c r="D46" s="7" t="str">
        <f>IF(D45="ALEX FERGUSON","BIEN","UUPS")</f>
        <v>UUPS</v>
      </c>
      <c r="E46" s="7"/>
      <c r="F46" s="7" t="str">
        <f>IF(F45="MOURINHO","BIEN","UUPS")</f>
        <v>UUPS</v>
      </c>
      <c r="G46" s="7"/>
      <c r="H46" s="7" t="str">
        <f>IF(H45="ANDRE VILLAS","BIEN","UUPS")</f>
        <v>UUPS</v>
      </c>
      <c r="I46" s="7"/>
      <c r="J46" s="7" t="str">
        <f>IF(J45="MANUEL PELLEGRINI","BIEN","UUPS")</f>
        <v>UUPS</v>
      </c>
      <c r="K46" s="2"/>
      <c r="L46" s="2"/>
      <c r="M46" s="2"/>
      <c r="N46" s="2"/>
    </row>
    <row r="47" spans="2:14" s="1" customFormat="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" customFormat="1" ht="76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" customFormat="1" ht="12.75">
      <c r="B49" s="4"/>
      <c r="C49" s="4"/>
      <c r="D49" s="4"/>
      <c r="E49" s="4"/>
      <c r="F49" s="4"/>
      <c r="G49" s="4"/>
      <c r="H49" s="4"/>
      <c r="I49" s="4"/>
      <c r="J49" s="4"/>
      <c r="K49" s="2"/>
      <c r="L49" s="2"/>
      <c r="M49" s="2"/>
      <c r="N49" s="2"/>
    </row>
    <row r="50" spans="2:14" s="1" customFormat="1" ht="15">
      <c r="B50" s="7" t="str">
        <f>IF(B49="DIEGO SIMEONE","BIEN","UUPS")</f>
        <v>UUPS</v>
      </c>
      <c r="C50" s="7"/>
      <c r="D50" s="7" t="str">
        <f>IF(D49="MARCELO BIELSA","BIEN","UUPS")</f>
        <v>UUPS</v>
      </c>
      <c r="E50" s="7"/>
      <c r="F50" s="7" t="str">
        <f>IF(F49="FABIO CAPELLO","BIEN","UUPS")</f>
        <v>UUPS</v>
      </c>
      <c r="G50" s="7"/>
      <c r="H50" s="7" t="str">
        <f>IF(H49="VICENTE DEL BOSQUE","BIEN","UUPS")</f>
        <v>UUPS</v>
      </c>
      <c r="I50" s="7"/>
      <c r="J50" s="7" t="str">
        <f>IF(J49="SACHI ESCOBAR","BIEN","UUPS")</f>
        <v>UUPS</v>
      </c>
      <c r="K50" s="2"/>
      <c r="L50" s="2"/>
      <c r="M50" s="2"/>
      <c r="N50" s="2"/>
    </row>
    <row r="51" spans="2:14" s="1" customFormat="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" customFormat="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" customFormat="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" customFormat="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s="1" customFormat="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s="1" customFormat="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s="1" customFormat="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s="1" customFormat="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s="1" customFormat="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s="1" customFormat="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s="1" customFormat="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s="1" customFormat="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s="1" customFormat="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s="1" customFormat="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s="1" customFormat="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s="1" customFormat="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s="1" customFormat="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s="1" customFormat="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s="1" customFormat="1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s="1" customFormat="1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s="1" customFormat="1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s="1" customFormat="1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s="1" customFormat="1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s="1" customFormat="1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s="1" customFormat="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s="1" customFormat="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s="1" customFormat="1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s="1" customFormat="1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s="1" customFormat="1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s="1" customFormat="1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s="1" customFormat="1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s="1" customFormat="1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s="1" customFormat="1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s="1" customFormat="1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s="1" customFormat="1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s="1" customFormat="1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s="1" customFormat="1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s="1" customFormat="1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s="1" customFormat="1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s="1" customFormat="1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s="1" customFormat="1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s="1" customFormat="1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s="1" customFormat="1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s="1" customFormat="1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s="1" customFormat="1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s="1" customFormat="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s="1" customFormat="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s="1" customFormat="1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s="1" customFormat="1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="1" customFormat="1" ht="12.75"/>
  </sheetData>
  <sheetProtection password="D6AF"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ionohmgea</cp:lastModifiedBy>
  <dcterms:created xsi:type="dcterms:W3CDTF">2012-09-12T19:03:48Z</dcterms:created>
  <dcterms:modified xsi:type="dcterms:W3CDTF">2012-11-01T01:06:09Z</dcterms:modified>
  <cp:category/>
  <cp:version/>
  <cp:contentType/>
  <cp:contentStatus/>
</cp:coreProperties>
</file>